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15" windowWidth="10800" windowHeight="8205" tabRatio="773"/>
  </bookViews>
  <sheets>
    <sheet name="Exemple" sheetId="13" r:id="rId1"/>
  </sheets>
  <calcPr calcId="145621"/>
</workbook>
</file>

<file path=xl/calcChain.xml><?xml version="1.0" encoding="utf-8"?>
<calcChain xmlns="http://schemas.openxmlformats.org/spreadsheetml/2006/main">
  <c r="K30" i="13" l="1"/>
  <c r="J30" i="13"/>
  <c r="K29" i="13"/>
  <c r="J29" i="13"/>
  <c r="K28" i="13"/>
  <c r="J28" i="13"/>
  <c r="K27" i="13"/>
  <c r="J27" i="13"/>
  <c r="K26" i="13"/>
  <c r="J26" i="13"/>
  <c r="K25" i="13"/>
  <c r="J25" i="13"/>
  <c r="K24" i="13"/>
  <c r="J24" i="13"/>
  <c r="K23" i="13"/>
  <c r="J23" i="13"/>
  <c r="K22" i="13"/>
  <c r="J22" i="13"/>
  <c r="K21" i="13"/>
  <c r="J21" i="13"/>
  <c r="K20" i="13"/>
  <c r="J20" i="13"/>
  <c r="E31" i="13"/>
  <c r="D31" i="13"/>
  <c r="E16" i="13"/>
  <c r="D16" i="13"/>
  <c r="K6" i="13"/>
  <c r="K7" i="13"/>
  <c r="K8" i="13"/>
  <c r="K9" i="13"/>
  <c r="K10" i="13"/>
  <c r="K11" i="13"/>
  <c r="K12" i="13"/>
  <c r="K13" i="13"/>
  <c r="K14" i="13"/>
  <c r="K15" i="13"/>
  <c r="J6" i="13"/>
  <c r="J7" i="13"/>
  <c r="J8" i="13"/>
  <c r="J9" i="13"/>
  <c r="J10" i="13"/>
  <c r="J11" i="13"/>
  <c r="J12" i="13"/>
  <c r="J13" i="13"/>
  <c r="J14" i="13"/>
  <c r="J15" i="13"/>
  <c r="K5" i="13"/>
  <c r="J5" i="13"/>
  <c r="G31" i="13"/>
  <c r="F31" i="13"/>
  <c r="C31" i="13"/>
  <c r="B31" i="13"/>
  <c r="N30" i="13"/>
  <c r="M30" i="13"/>
  <c r="H30" i="13"/>
  <c r="I30" i="13" s="1"/>
  <c r="N29" i="13"/>
  <c r="M29" i="13"/>
  <c r="H29" i="13"/>
  <c r="I29" i="13" s="1"/>
  <c r="N28" i="13"/>
  <c r="M28" i="13"/>
  <c r="H28" i="13"/>
  <c r="I28" i="13" s="1"/>
  <c r="N27" i="13"/>
  <c r="M27" i="13"/>
  <c r="H27" i="13"/>
  <c r="I27" i="13" s="1"/>
  <c r="N26" i="13"/>
  <c r="M26" i="13"/>
  <c r="H26" i="13"/>
  <c r="I26" i="13" s="1"/>
  <c r="N25" i="13"/>
  <c r="M25" i="13"/>
  <c r="H25" i="13"/>
  <c r="I25" i="13" s="1"/>
  <c r="N24" i="13"/>
  <c r="M24" i="13"/>
  <c r="H24" i="13"/>
  <c r="I24" i="13" s="1"/>
  <c r="N23" i="13"/>
  <c r="M23" i="13"/>
  <c r="H23" i="13"/>
  <c r="I23" i="13" s="1"/>
  <c r="N22" i="13"/>
  <c r="M22" i="13"/>
  <c r="H22" i="13"/>
  <c r="I22" i="13" s="1"/>
  <c r="N21" i="13"/>
  <c r="M21" i="13"/>
  <c r="H21" i="13"/>
  <c r="I21" i="13" s="1"/>
  <c r="N20" i="13"/>
  <c r="M20" i="13"/>
  <c r="H20" i="13"/>
  <c r="I20" i="13" s="1"/>
  <c r="G16" i="13"/>
  <c r="F16" i="13"/>
  <c r="C16" i="13"/>
  <c r="B16" i="13"/>
  <c r="N15" i="13"/>
  <c r="M15" i="13"/>
  <c r="H15" i="13"/>
  <c r="I15" i="13" s="1"/>
  <c r="N14" i="13"/>
  <c r="M14" i="13"/>
  <c r="H14" i="13"/>
  <c r="I14" i="13" s="1"/>
  <c r="N13" i="13"/>
  <c r="M13" i="13"/>
  <c r="H13" i="13"/>
  <c r="I13" i="13" s="1"/>
  <c r="N12" i="13"/>
  <c r="M12" i="13"/>
  <c r="H12" i="13"/>
  <c r="I12" i="13" s="1"/>
  <c r="N11" i="13"/>
  <c r="M11" i="13"/>
  <c r="H11" i="13"/>
  <c r="I11" i="13" s="1"/>
  <c r="N10" i="13"/>
  <c r="M10" i="13"/>
  <c r="H10" i="13"/>
  <c r="I10" i="13" s="1"/>
  <c r="N9" i="13"/>
  <c r="M9" i="13"/>
  <c r="H9" i="13"/>
  <c r="I9" i="13" s="1"/>
  <c r="N8" i="13"/>
  <c r="M8" i="13"/>
  <c r="H8" i="13"/>
  <c r="I8" i="13" s="1"/>
  <c r="N7" i="13"/>
  <c r="M7" i="13"/>
  <c r="H7" i="13"/>
  <c r="I7" i="13" s="1"/>
  <c r="N6" i="13"/>
  <c r="M6" i="13"/>
  <c r="H6" i="13"/>
  <c r="I6" i="13" s="1"/>
  <c r="N5" i="13"/>
  <c r="M5" i="13"/>
  <c r="H5" i="13"/>
  <c r="I5" i="13" s="1"/>
  <c r="O5" i="13" l="1"/>
  <c r="J31" i="13"/>
  <c r="L9" i="13"/>
  <c r="L20" i="13"/>
  <c r="L22" i="13"/>
  <c r="L24" i="13"/>
  <c r="L26" i="13"/>
  <c r="L28" i="13"/>
  <c r="L30" i="13"/>
  <c r="L5" i="13"/>
  <c r="L13" i="13"/>
  <c r="L15" i="13"/>
  <c r="L11" i="13"/>
  <c r="L14" i="13"/>
  <c r="L12" i="13"/>
  <c r="L10" i="13"/>
  <c r="K31" i="13"/>
  <c r="K16" i="13"/>
  <c r="L21" i="13"/>
  <c r="L23" i="13"/>
  <c r="L25" i="13"/>
  <c r="L27" i="13"/>
  <c r="L29" i="13"/>
  <c r="L8" i="13"/>
  <c r="L6" i="13"/>
  <c r="L7" i="13"/>
  <c r="J16" i="13"/>
  <c r="O9" i="13"/>
  <c r="O13" i="13"/>
  <c r="M16" i="13"/>
  <c r="O20" i="13"/>
  <c r="O21" i="13"/>
  <c r="O24" i="13"/>
  <c r="O25" i="13"/>
  <c r="O28" i="13"/>
  <c r="O29" i="13"/>
  <c r="O30" i="13"/>
  <c r="N31" i="13"/>
  <c r="N16" i="13"/>
  <c r="M31" i="13"/>
  <c r="O7" i="13"/>
  <c r="O11" i="13"/>
  <c r="O15" i="13"/>
  <c r="O22" i="13"/>
  <c r="O23" i="13"/>
  <c r="O26" i="13"/>
  <c r="O27" i="13"/>
  <c r="H31" i="13"/>
  <c r="I31" i="13" s="1"/>
  <c r="H16" i="13"/>
  <c r="I16" i="13" s="1"/>
  <c r="O6" i="13"/>
  <c r="O8" i="13"/>
  <c r="O10" i="13"/>
  <c r="O12" i="13"/>
  <c r="O14" i="13"/>
  <c r="L31" i="13" l="1"/>
  <c r="O16" i="13"/>
  <c r="L16" i="13"/>
  <c r="O31" i="13"/>
</calcChain>
</file>

<file path=xl/sharedStrings.xml><?xml version="1.0" encoding="utf-8"?>
<sst xmlns="http://schemas.openxmlformats.org/spreadsheetml/2006/main" count="66" uniqueCount="31">
  <si>
    <t>DÉCHETS</t>
  </si>
  <si>
    <t>TOTAL MRC</t>
  </si>
  <si>
    <t>RECYCLAGE</t>
  </si>
  <si>
    <t>Nombre de portes</t>
  </si>
  <si>
    <t>Tonnage t.m.</t>
  </si>
  <si>
    <t>Variation t.m.</t>
  </si>
  <si>
    <t>Variation 
%</t>
  </si>
  <si>
    <t>kg par porte</t>
  </si>
  <si>
    <t>Variation</t>
  </si>
  <si>
    <t>Janvier 2013</t>
  </si>
  <si>
    <t>Janvier 2014</t>
  </si>
  <si>
    <t>Jan à mars 
2013</t>
  </si>
  <si>
    <t>Jan à mars 
2014</t>
  </si>
  <si>
    <t xml:space="preserve">Jan à mars 2013 </t>
  </si>
  <si>
    <t xml:space="preserve">Jan à mars 
2013 </t>
  </si>
  <si>
    <t>ville 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</si>
  <si>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</si>
  <si>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</si>
  <si>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</si>
  <si>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</si>
  <si>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</si>
  <si>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</si>
  <si>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</si>
  <si>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</si>
  <si>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</si>
  <si>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</si>
  <si>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kg par habitant</t>
  </si>
  <si>
    <t>PÉRIODE VISÉE DE MOIS À MOIS (TRIMESTRE, TRIMESTRE CUMULATIF OU ANNÉE COMPLÈTE)</t>
  </si>
  <si>
    <t>INSÉRER LOGO</t>
  </si>
  <si>
    <t>Population       habitant</t>
  </si>
  <si>
    <t>Jan à mars
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</si>
</sst>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" fontId="0" fillId="0" borderId="0" xfId="0" applyNumberFormat="1"/>
    <xf numFmtId="3" fontId="0" fillId="0" borderId="0" xfId="0" applyNumberFormat="1" applyBorder="1" applyAlignment="1">
      <alignment horizontal="center"/>
    </xf>
    <xf numFmtId="0" fontId="0" fillId="0" borderId="0" xfId="0" applyBorder="1"/>
    <xf numFmtId="4" fontId="0" fillId="0" borderId="0" xfId="0" applyNumberFormat="1" applyBorder="1"/>
    <xf numFmtId="2" fontId="0" fillId="0" borderId="0" xfId="0" applyNumberFormat="1" applyBorder="1" applyAlignment="1">
      <alignment horizontal="center"/>
    </xf>
    <xf numFmtId="2" fontId="0" fillId="0" borderId="0" xfId="0" applyNumberFormat="1" applyBorder="1"/>
    <xf numFmtId="49" fontId="2" fillId="0" borderId="0" xfId="0" applyNumberFormat="1" applyFont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9" fontId="1" fillId="0" borderId="0" xfId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9" fontId="1" fillId="0" borderId="0" xfId="1" applyFill="1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7" xfId="0" applyBorder="1"/>
    <xf numFmtId="4" fontId="0" fillId="0" borderId="0" xfId="0" applyNumberFormat="1" applyFill="1" applyBorder="1"/>
    <xf numFmtId="0" fontId="0" fillId="0" borderId="0" xfId="0" applyFill="1" applyBorder="1"/>
    <xf numFmtId="2" fontId="0" fillId="0" borderId="0" xfId="0" applyNumberForma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49" fontId="2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/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wrapText="1"/>
    </xf>
    <xf numFmtId="3" fontId="5" fillId="0" borderId="1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4" fontId="4" fillId="0" borderId="0" xfId="0" applyNumberFormat="1" applyFont="1"/>
    <xf numFmtId="3" fontId="5" fillId="0" borderId="11" xfId="0" applyNumberFormat="1" applyFont="1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0" borderId="0" xfId="0" applyFont="1" applyFill="1" applyBorder="1" applyAlignment="1">
      <alignment horizontal="center"/>
    </xf>
    <xf numFmtId="49" fontId="0" fillId="0" borderId="0" xfId="0" applyNumberFormat="1"/>
    <xf numFmtId="49" fontId="2" fillId="4" borderId="24" xfId="0" applyNumberFormat="1" applyFont="1" applyFill="1" applyBorder="1" applyAlignment="1">
      <alignment horizontal="left" vertical="center" wrapText="1"/>
    </xf>
    <xf numFmtId="49" fontId="2" fillId="4" borderId="7" xfId="0" applyNumberFormat="1" applyFont="1" applyFill="1" applyBorder="1" applyAlignment="1">
      <alignment horizontal="center" vertical="center" wrapText="1"/>
    </xf>
    <xf numFmtId="49" fontId="2" fillId="4" borderId="9" xfId="0" applyNumberFormat="1" applyFont="1" applyFill="1" applyBorder="1" applyAlignment="1">
      <alignment horizontal="center"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/>
    <xf numFmtId="3" fontId="2" fillId="0" borderId="0" xfId="0" applyNumberFormat="1" applyFont="1" applyFill="1" applyBorder="1" applyAlignment="1">
      <alignment horizontal="center"/>
    </xf>
    <xf numFmtId="49" fontId="6" fillId="3" borderId="7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24" xfId="0" applyNumberFormat="1" applyFont="1" applyFill="1" applyBorder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9" fontId="1" fillId="6" borderId="1" xfId="1" applyFill="1" applyBorder="1" applyAlignment="1">
      <alignment horizontal="center"/>
    </xf>
    <xf numFmtId="3" fontId="0" fillId="0" borderId="0" xfId="0" applyNumberFormat="1" applyAlignment="1">
      <alignment horizontal="center"/>
    </xf>
    <xf numFmtId="49" fontId="6" fillId="3" borderId="13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/>
    </xf>
    <xf numFmtId="9" fontId="1" fillId="0" borderId="12" xfId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9" fontId="1" fillId="0" borderId="6" xfId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9" fontId="1" fillId="0" borderId="9" xfId="1" applyFill="1" applyBorder="1" applyAlignment="1">
      <alignment horizontal="center"/>
    </xf>
    <xf numFmtId="49" fontId="2" fillId="4" borderId="13" xfId="0" applyNumberFormat="1" applyFont="1" applyFill="1" applyBorder="1" applyAlignment="1">
      <alignment horizontal="center" vertical="center" wrapText="1"/>
    </xf>
    <xf numFmtId="49" fontId="2" fillId="4" borderId="25" xfId="0" applyNumberFormat="1" applyFont="1" applyFill="1" applyBorder="1" applyAlignment="1">
      <alignment horizontal="center" vertical="center" wrapText="1"/>
    </xf>
    <xf numFmtId="49" fontId="2" fillId="4" borderId="27" xfId="0" applyNumberFormat="1" applyFont="1" applyFill="1" applyBorder="1" applyAlignment="1">
      <alignment horizontal="center" vertical="center" wrapText="1"/>
    </xf>
    <xf numFmtId="0" fontId="1" fillId="0" borderId="0" xfId="0" applyFont="1"/>
    <xf numFmtId="49" fontId="6" fillId="3" borderId="25" xfId="0" applyNumberFormat="1" applyFont="1" applyFill="1" applyBorder="1" applyAlignment="1">
      <alignment horizontal="center" vertical="center" wrapText="1"/>
    </xf>
    <xf numFmtId="49" fontId="6" fillId="3" borderId="27" xfId="0" applyNumberFormat="1" applyFont="1" applyFill="1" applyBorder="1" applyAlignment="1">
      <alignment horizontal="center" vertical="center" wrapText="1"/>
    </xf>
    <xf numFmtId="3" fontId="5" fillId="6" borderId="3" xfId="0" applyNumberFormat="1" applyFont="1" applyFill="1" applyBorder="1" applyAlignment="1">
      <alignment horizontal="right"/>
    </xf>
    <xf numFmtId="3" fontId="5" fillId="6" borderId="1" xfId="0" applyNumberFormat="1" applyFont="1" applyFill="1" applyBorder="1" applyAlignment="1">
      <alignment horizontal="right"/>
    </xf>
    <xf numFmtId="3" fontId="5" fillId="6" borderId="8" xfId="0" applyNumberFormat="1" applyFont="1" applyFill="1" applyBorder="1" applyAlignment="1">
      <alignment horizontal="right"/>
    </xf>
    <xf numFmtId="3" fontId="5" fillId="5" borderId="11" xfId="0" applyNumberFormat="1" applyFont="1" applyFill="1" applyBorder="1" applyAlignment="1">
      <alignment horizontal="right"/>
    </xf>
    <xf numFmtId="3" fontId="5" fillId="5" borderId="1" xfId="0" applyNumberFormat="1" applyFont="1" applyFill="1" applyBorder="1" applyAlignment="1">
      <alignment horizontal="right"/>
    </xf>
    <xf numFmtId="3" fontId="5" fillId="5" borderId="8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" fontId="5" fillId="0" borderId="8" xfId="0" applyNumberFormat="1" applyFont="1" applyFill="1" applyBorder="1" applyAlignment="1">
      <alignment horizontal="right"/>
    </xf>
    <xf numFmtId="4" fontId="5" fillId="6" borderId="3" xfId="0" applyNumberFormat="1" applyFont="1" applyFill="1" applyBorder="1"/>
    <xf numFmtId="9" fontId="1" fillId="6" borderId="3" xfId="1" applyFill="1" applyBorder="1" applyAlignment="1">
      <alignment horizontal="center"/>
    </xf>
    <xf numFmtId="4" fontId="5" fillId="6" borderId="1" xfId="0" applyNumberFormat="1" applyFont="1" applyFill="1" applyBorder="1"/>
    <xf numFmtId="4" fontId="5" fillId="6" borderId="8" xfId="0" applyNumberFormat="1" applyFont="1" applyFill="1" applyBorder="1"/>
    <xf numFmtId="9" fontId="1" fillId="6" borderId="8" xfId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9" fontId="1" fillId="0" borderId="4" xfId="1" applyFill="1" applyBorder="1" applyAlignment="1">
      <alignment horizontal="center"/>
    </xf>
    <xf numFmtId="3" fontId="5" fillId="5" borderId="10" xfId="0" applyNumberFormat="1" applyFont="1" applyFill="1" applyBorder="1" applyAlignment="1">
      <alignment horizontal="right"/>
    </xf>
    <xf numFmtId="3" fontId="5" fillId="5" borderId="5" xfId="0" applyNumberFormat="1" applyFont="1" applyFill="1" applyBorder="1" applyAlignment="1">
      <alignment horizontal="right"/>
    </xf>
    <xf numFmtId="3" fontId="5" fillId="5" borderId="5" xfId="0" applyNumberFormat="1" applyFont="1" applyFill="1" applyBorder="1" applyAlignment="1">
      <alignment horizontal="center"/>
    </xf>
    <xf numFmtId="3" fontId="5" fillId="5" borderId="7" xfId="0" applyNumberFormat="1" applyFont="1" applyFill="1" applyBorder="1" applyAlignment="1">
      <alignment horizontal="right"/>
    </xf>
    <xf numFmtId="9" fontId="5" fillId="5" borderId="11" xfId="0" applyNumberFormat="1" applyFont="1" applyFill="1" applyBorder="1" applyAlignment="1">
      <alignment horizontal="center"/>
    </xf>
    <xf numFmtId="9" fontId="5" fillId="5" borderId="1" xfId="0" applyNumberFormat="1" applyFont="1" applyFill="1" applyBorder="1" applyAlignment="1">
      <alignment horizontal="center"/>
    </xf>
    <xf numFmtId="9" fontId="5" fillId="5" borderId="8" xfId="0" applyNumberFormat="1" applyFont="1" applyFill="1" applyBorder="1" applyAlignment="1">
      <alignment horizontal="center"/>
    </xf>
    <xf numFmtId="9" fontId="5" fillId="5" borderId="5" xfId="0" applyNumberFormat="1" applyFont="1" applyFill="1" applyBorder="1" applyAlignment="1">
      <alignment horizontal="center"/>
    </xf>
    <xf numFmtId="9" fontId="5" fillId="5" borderId="10" xfId="0" applyNumberFormat="1" applyFont="1" applyFill="1" applyBorder="1" applyAlignment="1">
      <alignment horizontal="center"/>
    </xf>
    <xf numFmtId="9" fontId="5" fillId="5" borderId="7" xfId="0" applyNumberFormat="1" applyFont="1" applyFill="1" applyBorder="1" applyAlignment="1">
      <alignment horizontal="center"/>
    </xf>
    <xf numFmtId="3" fontId="5" fillId="5" borderId="10" xfId="0" applyNumberFormat="1" applyFont="1" applyFill="1" applyBorder="1" applyAlignment="1">
      <alignment horizontal="center"/>
    </xf>
    <xf numFmtId="3" fontId="5" fillId="5" borderId="7" xfId="0" applyNumberFormat="1" applyFont="1" applyFill="1" applyBorder="1" applyAlignment="1">
      <alignment horizontal="center"/>
    </xf>
    <xf numFmtId="3" fontId="5" fillId="5" borderId="11" xfId="0" applyNumberFormat="1" applyFont="1" applyFill="1" applyBorder="1" applyAlignment="1">
      <alignment horizontal="center"/>
    </xf>
    <xf numFmtId="3" fontId="5" fillId="5" borderId="1" xfId="0" applyNumberFormat="1" applyFont="1" applyFill="1" applyBorder="1" applyAlignment="1">
      <alignment horizontal="center"/>
    </xf>
    <xf numFmtId="3" fontId="5" fillId="5" borderId="8" xfId="0" applyNumberFormat="1" applyFont="1" applyFill="1" applyBorder="1" applyAlignment="1">
      <alignment horizontal="center"/>
    </xf>
    <xf numFmtId="164" fontId="5" fillId="6" borderId="11" xfId="0" applyNumberFormat="1" applyFont="1" applyFill="1" applyBorder="1" applyAlignment="1">
      <alignment horizontal="center"/>
    </xf>
    <xf numFmtId="3" fontId="5" fillId="6" borderId="11" xfId="0" applyNumberFormat="1" applyFont="1" applyFill="1" applyBorder="1" applyAlignment="1">
      <alignment horizontal="center"/>
    </xf>
    <xf numFmtId="3" fontId="5" fillId="6" borderId="8" xfId="0" applyNumberFormat="1" applyFont="1" applyFill="1" applyBorder="1" applyAlignment="1">
      <alignment horizontal="center"/>
    </xf>
    <xf numFmtId="4" fontId="0" fillId="6" borderId="3" xfId="0" applyNumberFormat="1" applyFill="1" applyBorder="1" applyAlignment="1">
      <alignment horizontal="center"/>
    </xf>
    <xf numFmtId="4" fontId="0" fillId="6" borderId="1" xfId="0" applyNumberFormat="1" applyFill="1" applyBorder="1" applyAlignment="1">
      <alignment horizontal="center"/>
    </xf>
    <xf numFmtId="4" fontId="0" fillId="6" borderId="8" xfId="0" applyNumberForma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 vertical="center" wrapText="1"/>
    </xf>
    <xf numFmtId="2" fontId="6" fillId="7" borderId="0" xfId="0" applyNumberFormat="1" applyFont="1" applyFill="1" applyBorder="1" applyAlignment="1">
      <alignment horizontal="center" vertical="center" wrapText="1"/>
    </xf>
    <xf numFmtId="9" fontId="1" fillId="7" borderId="0" xfId="1" applyFill="1" applyBorder="1" applyAlignment="1">
      <alignment horizontal="center"/>
    </xf>
    <xf numFmtId="3" fontId="0" fillId="7" borderId="0" xfId="0" applyNumberFormat="1" applyFill="1" applyBorder="1" applyAlignment="1">
      <alignment horizontal="center"/>
    </xf>
    <xf numFmtId="10" fontId="0" fillId="7" borderId="0" xfId="0" applyNumberFormat="1" applyFill="1" applyBorder="1" applyAlignment="1">
      <alignment horizontal="center"/>
    </xf>
    <xf numFmtId="49" fontId="7" fillId="7" borderId="0" xfId="0" applyNumberFormat="1" applyFont="1" applyFill="1" applyBorder="1" applyAlignment="1">
      <alignment horizontal="center" vertical="center" wrapText="1"/>
    </xf>
    <xf numFmtId="49" fontId="6" fillId="7" borderId="0" xfId="0" applyNumberFormat="1" applyFont="1" applyFill="1" applyBorder="1" applyAlignment="1">
      <alignment horizontal="center" vertical="center" wrapText="1"/>
    </xf>
    <xf numFmtId="0" fontId="2" fillId="7" borderId="0" xfId="0" applyFont="1" applyFill="1" applyBorder="1"/>
    <xf numFmtId="3" fontId="2" fillId="7" borderId="0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49" fontId="6" fillId="7" borderId="0" xfId="0" applyNumberFormat="1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49" fontId="2" fillId="4" borderId="20" xfId="0" applyNumberFormat="1" applyFont="1" applyFill="1" applyBorder="1" applyAlignment="1">
      <alignment horizontal="center" vertical="center" wrapText="1"/>
    </xf>
    <xf numFmtId="49" fontId="2" fillId="4" borderId="21" xfId="0" applyNumberFormat="1" applyFont="1" applyFill="1" applyBorder="1" applyAlignment="1">
      <alignment horizontal="center" vertical="center" wrapText="1"/>
    </xf>
    <xf numFmtId="49" fontId="2" fillId="4" borderId="17" xfId="0" applyNumberFormat="1" applyFont="1" applyFill="1" applyBorder="1" applyAlignment="1">
      <alignment horizontal="center" vertical="center" wrapText="1"/>
    </xf>
    <xf numFmtId="49" fontId="6" fillId="3" borderId="20" xfId="0" applyNumberFormat="1" applyFont="1" applyFill="1" applyBorder="1" applyAlignment="1">
      <alignment horizontal="center" vertical="center" wrapText="1"/>
    </xf>
    <xf numFmtId="49" fontId="6" fillId="3" borderId="21" xfId="0" applyNumberFormat="1" applyFont="1" applyFill="1" applyBorder="1" applyAlignment="1">
      <alignment horizontal="center" vertical="center" wrapText="1"/>
    </xf>
    <xf numFmtId="49" fontId="6" fillId="3" borderId="17" xfId="0" applyNumberFormat="1" applyFont="1" applyFill="1" applyBorder="1" applyAlignment="1">
      <alignment horizontal="center" vertical="center" wrapText="1"/>
    </xf>
    <xf numFmtId="49" fontId="2" fillId="4" borderId="19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6" fillId="3" borderId="19" xfId="0" applyNumberFormat="1" applyFont="1" applyFill="1" applyBorder="1" applyAlignment="1">
      <alignment horizontal="center" vertical="center" wrapText="1"/>
    </xf>
    <xf numFmtId="49" fontId="2" fillId="4" borderId="14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9" fontId="6" fillId="3" borderId="14" xfId="0" applyNumberFormat="1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right"/>
    </xf>
    <xf numFmtId="0" fontId="0" fillId="7" borderId="0" xfId="0" applyFill="1" applyBorder="1" applyAlignment="1">
      <alignment horizontal="right"/>
    </xf>
    <xf numFmtId="4" fontId="0" fillId="7" borderId="0" xfId="0" applyNumberFormat="1" applyFill="1" applyBorder="1" applyAlignment="1">
      <alignment horizontal="right"/>
    </xf>
    <xf numFmtId="0" fontId="6" fillId="7" borderId="0" xfId="0" applyFont="1" applyFill="1" applyBorder="1" applyAlignment="1">
      <alignment horizontal="right" vertical="center" wrapText="1"/>
    </xf>
    <xf numFmtId="3" fontId="6" fillId="7" borderId="0" xfId="0" applyNumberFormat="1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D9D9D9"/>
      <color rgb="FFC5D9F1"/>
      <color rgb="FF0000FF"/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A"/>
              <a:t>Quantités de déchets ramassés en kg/habitant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Exemple!$J$4</c:f>
              <c:strCache>
                <c:ptCount val="1"/>
                <c:pt idx="0">
                  <c:v>Jan à mars 
2013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multiLvlStrRef>
              <c:f>(#REF!,#REF!)</c:f>
            </c:multiLvlStrRef>
          </c:cat>
          <c:val>
            <c:numRef>
              <c:f>Exemple!$J$5:$J$16</c:f>
              <c:numCache>
                <c:formatCode>#,##0</c:formatCode>
                <c:ptCount val="12"/>
                <c:pt idx="0">
                  <c:v>60.984666666666669</c:v>
                </c:pt>
                <c:pt idx="1">
                  <c:v>54.488888888888894</c:v>
                </c:pt>
                <c:pt idx="2">
                  <c:v>58.405714285714282</c:v>
                </c:pt>
                <c:pt idx="3">
                  <c:v>47.962800000000001</c:v>
                </c:pt>
                <c:pt idx="4">
                  <c:v>49.47</c:v>
                </c:pt>
                <c:pt idx="5">
                  <c:v>71.45</c:v>
                </c:pt>
                <c:pt idx="6">
                  <c:v>60.028400000000005</c:v>
                </c:pt>
                <c:pt idx="7">
                  <c:v>66.38</c:v>
                </c:pt>
                <c:pt idx="8">
                  <c:v>77.224999999999994</c:v>
                </c:pt>
                <c:pt idx="9">
                  <c:v>71.52</c:v>
                </c:pt>
                <c:pt idx="10">
                  <c:v>66.219078947368416</c:v>
                </c:pt>
                <c:pt idx="11">
                  <c:v>58.324692954104719</c:v>
                </c:pt>
              </c:numCache>
            </c:numRef>
          </c:val>
        </c:ser>
        <c:ser>
          <c:idx val="1"/>
          <c:order val="1"/>
          <c:tx>
            <c:strRef>
              <c:f>Exemple!$K$4</c:f>
              <c:strCache>
                <c:ptCount val="1"/>
                <c:pt idx="0">
                  <c:v>Jan à mars 
2014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(#REF!,#REF!)</c:f>
            </c:multiLvlStrRef>
          </c:cat>
          <c:val>
            <c:numRef>
              <c:f>Exemple!$K$5:$K$16</c:f>
              <c:numCache>
                <c:formatCode>#,##0</c:formatCode>
                <c:ptCount val="12"/>
                <c:pt idx="0">
                  <c:v>61.630625000000002</c:v>
                </c:pt>
                <c:pt idx="1">
                  <c:v>59.774565217391306</c:v>
                </c:pt>
                <c:pt idx="2">
                  <c:v>62.402857142857144</c:v>
                </c:pt>
                <c:pt idx="3">
                  <c:v>46.155384615384612</c:v>
                </c:pt>
                <c:pt idx="4">
                  <c:v>53.760000000000005</c:v>
                </c:pt>
                <c:pt idx="5">
                  <c:v>72.620952380952389</c:v>
                </c:pt>
                <c:pt idx="6">
                  <c:v>57.058461538461536</c:v>
                </c:pt>
                <c:pt idx="7">
                  <c:v>67.489285714285714</c:v>
                </c:pt>
                <c:pt idx="8">
                  <c:v>75.866733466933866</c:v>
                </c:pt>
                <c:pt idx="9">
                  <c:v>78.121153846153859</c:v>
                </c:pt>
                <c:pt idx="10">
                  <c:v>64.644155844155833</c:v>
                </c:pt>
                <c:pt idx="11">
                  <c:v>59.551520988642622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9815680"/>
        <c:axId val="87491712"/>
      </c:barChart>
      <c:catAx>
        <c:axId val="51981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7491712"/>
        <c:crosses val="autoZero"/>
        <c:auto val="1"/>
        <c:lblAlgn val="ctr"/>
        <c:lblOffset val="100"/>
        <c:noMultiLvlLbl val="0"/>
      </c:catAx>
      <c:valAx>
        <c:axId val="87491712"/>
        <c:scaling>
          <c:orientation val="minMax"/>
          <c:max val="80"/>
          <c:min val="4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CA" baseline="0"/>
                  <a:t>Kg  par habitant</a:t>
                </a:r>
                <a:endParaRPr lang="fr-CA"/>
              </a:p>
            </c:rich>
          </c:tx>
          <c:layout>
            <c:manualLayout>
              <c:xMode val="edge"/>
              <c:yMode val="edge"/>
              <c:x val="1.2678288431061807E-2"/>
              <c:y val="0.2781982252218472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519815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669583608254526"/>
          <c:y val="0.26741025170420962"/>
          <c:w val="0.28405289249180665"/>
          <c:h val="0.276825495004790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A" sz="1700"/>
              <a:t>Quantités</a:t>
            </a:r>
            <a:r>
              <a:rPr lang="fr-CA" sz="1700" baseline="0"/>
              <a:t> de matières  recyclables ramassées en kg/habitant  </a:t>
            </a:r>
            <a:endParaRPr lang="fr-CA" sz="17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Exemple!$J$19</c:f>
              <c:strCache>
                <c:ptCount val="1"/>
                <c:pt idx="0">
                  <c:v>Jan à mars 
2013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multiLvlStrRef>
              <c:f>(#REF!,#REF!)</c:f>
            </c:multiLvlStrRef>
          </c:cat>
          <c:val>
            <c:numRef>
              <c:f>Exemple!$J$20:$J$31</c:f>
              <c:numCache>
                <c:formatCode>#,##0</c:formatCode>
                <c:ptCount val="12"/>
                <c:pt idx="0">
                  <c:v>29.102666666666668</c:v>
                </c:pt>
                <c:pt idx="1">
                  <c:v>20.889333333333333</c:v>
                </c:pt>
                <c:pt idx="2">
                  <c:v>22.271428571428572</c:v>
                </c:pt>
                <c:pt idx="3">
                  <c:v>20.5044</c:v>
                </c:pt>
                <c:pt idx="4">
                  <c:v>16.493333333333332</c:v>
                </c:pt>
                <c:pt idx="5">
                  <c:v>25.258000000000003</c:v>
                </c:pt>
                <c:pt idx="6">
                  <c:v>18.428399999999996</c:v>
                </c:pt>
                <c:pt idx="7">
                  <c:v>20.528000000000002</c:v>
                </c:pt>
                <c:pt idx="8">
                  <c:v>22.335000000000001</c:v>
                </c:pt>
                <c:pt idx="9">
                  <c:v>18.73</c:v>
                </c:pt>
                <c:pt idx="10">
                  <c:v>22.144736842105267</c:v>
                </c:pt>
                <c:pt idx="11">
                  <c:v>21.551906916612801</c:v>
                </c:pt>
              </c:numCache>
            </c:numRef>
          </c:val>
        </c:ser>
        <c:ser>
          <c:idx val="1"/>
          <c:order val="1"/>
          <c:tx>
            <c:strRef>
              <c:f>Exemple!$K$19</c:f>
              <c:strCache>
                <c:ptCount val="1"/>
                <c:pt idx="0">
                  <c:v>Jan à mars 
2014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(#REF!,#REF!)</c:f>
            </c:multiLvlStrRef>
          </c:cat>
          <c:val>
            <c:numRef>
              <c:f>Exemple!$K$20:$K$31</c:f>
              <c:numCache>
                <c:formatCode>#,##0</c:formatCode>
                <c:ptCount val="12"/>
                <c:pt idx="0">
                  <c:v>27.785625</c:v>
                </c:pt>
                <c:pt idx="1">
                  <c:v>21.176956521739132</c:v>
                </c:pt>
                <c:pt idx="2">
                  <c:v>21.608571428571427</c:v>
                </c:pt>
                <c:pt idx="3">
                  <c:v>20.076153846153847</c:v>
                </c:pt>
                <c:pt idx="4">
                  <c:v>19.663333333333334</c:v>
                </c:pt>
                <c:pt idx="5">
                  <c:v>24.410476190476192</c:v>
                </c:pt>
                <c:pt idx="6">
                  <c:v>20.590769230769233</c:v>
                </c:pt>
                <c:pt idx="7">
                  <c:v>19.821428571428569</c:v>
                </c:pt>
                <c:pt idx="8">
                  <c:v>24.483967935871743</c:v>
                </c:pt>
                <c:pt idx="9">
                  <c:v>22.75</c:v>
                </c:pt>
                <c:pt idx="10">
                  <c:v>22.157792207792209</c:v>
                </c:pt>
                <c:pt idx="11">
                  <c:v>21.929941962275475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9817216"/>
        <c:axId val="87494016"/>
      </c:barChart>
      <c:catAx>
        <c:axId val="51981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7494016"/>
        <c:crosses val="autoZero"/>
        <c:auto val="1"/>
        <c:lblAlgn val="ctr"/>
        <c:lblOffset val="100"/>
        <c:noMultiLvlLbl val="0"/>
      </c:catAx>
      <c:valAx>
        <c:axId val="87494016"/>
        <c:scaling>
          <c:orientation val="minMax"/>
          <c:max val="35"/>
          <c:min val="1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CA" baseline="0"/>
                  <a:t>Kg par habitant</a:t>
                </a:r>
                <a:endParaRPr lang="fr-CA"/>
              </a:p>
            </c:rich>
          </c:tx>
          <c:layout>
            <c:manualLayout>
              <c:xMode val="edge"/>
              <c:yMode val="edge"/>
              <c:x val="1.6904319262287103E-2"/>
              <c:y val="0.2645370200815799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519817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213713716879883"/>
          <c:y val="0.31098529379582801"/>
          <c:w val="0.2153721025835626"/>
          <c:h val="0.27268543974376086"/>
        </c:manualLayout>
      </c:layout>
      <c:overlay val="0"/>
      <c:txPr>
        <a:bodyPr/>
        <a:lstStyle/>
        <a:p>
          <a:pPr>
            <a:defRPr sz="1000" baseline="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282575</xdr:colOff>
      <xdr:row>2</xdr:row>
      <xdr:rowOff>38101</xdr:rowOff>
    </xdr:from>
    <xdr:to>
      <xdr:col>21</xdr:col>
      <xdr:colOff>523736</xdr:colOff>
      <xdr:row>16</xdr:row>
      <xdr:rowOff>38100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267574</xdr:colOff>
      <xdr:row>17</xdr:row>
      <xdr:rowOff>24158</xdr:rowOff>
    </xdr:from>
    <xdr:to>
      <xdr:col>21</xdr:col>
      <xdr:colOff>521574</xdr:colOff>
      <xdr:row>30</xdr:row>
      <xdr:rowOff>167033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5</xdr:row>
      <xdr:rowOff>50800</xdr:rowOff>
    </xdr:from>
    <xdr:to>
      <xdr:col>11</xdr:col>
      <xdr:colOff>317500</xdr:colOff>
      <xdr:row>10</xdr:row>
      <xdr:rowOff>160402</xdr:rowOff>
    </xdr:to>
    <xdr:sp macro="" textlink="">
      <xdr:nvSpPr>
        <xdr:cNvPr id="8" name="ZoneTexte 1"/>
        <xdr:cNvSpPr txBox="1"/>
      </xdr:nvSpPr>
      <xdr:spPr>
        <a:xfrm>
          <a:off x="6858000" y="1562100"/>
          <a:ext cx="1841500" cy="93510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CA" sz="3200" b="1" u="none">
              <a:latin typeface="+mn-lt"/>
            </a:rPr>
            <a:t>EXEMPLE</a:t>
          </a:r>
        </a:p>
      </xdr:txBody>
    </xdr:sp>
    <xdr:clientData/>
  </xdr:twoCellAnchor>
  <xdr:twoCellAnchor>
    <xdr:from>
      <xdr:col>9</xdr:col>
      <xdr:colOff>84666</xdr:colOff>
      <xdr:row>22</xdr:row>
      <xdr:rowOff>42333</xdr:rowOff>
    </xdr:from>
    <xdr:to>
      <xdr:col>11</xdr:col>
      <xdr:colOff>402166</xdr:colOff>
      <xdr:row>27</xdr:row>
      <xdr:rowOff>151935</xdr:rowOff>
    </xdr:to>
    <xdr:sp macro="" textlink="">
      <xdr:nvSpPr>
        <xdr:cNvPr id="9" name="ZoneTexte 1"/>
        <xdr:cNvSpPr txBox="1"/>
      </xdr:nvSpPr>
      <xdr:spPr>
        <a:xfrm>
          <a:off x="6942666" y="4688416"/>
          <a:ext cx="1841500" cy="90335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CA" sz="3200" b="1" u="none">
              <a:latin typeface="+mn-lt"/>
            </a:rPr>
            <a:t>EXEMPLE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0.77731</cdr:x>
      <cdr:y>0.63158</cdr:y>
    </cdr:from>
    <cdr:to>
      <cdr:x>0.98964</cdr:x>
      <cdr:y>0.99273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149008" y="1654344"/>
          <a:ext cx="860183" cy="945980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A" sz="1600" b="1"/>
            <a:t>Total MRC</a:t>
          </a:r>
        </a:p>
        <a:p xmlns:a="http://schemas.openxmlformats.org/drawingml/2006/main">
          <a:pPr algn="ctr"/>
          <a:r>
            <a:rPr lang="fr-CA" sz="1600" b="1"/>
            <a:t>+ 2 %</a:t>
          </a:r>
        </a:p>
      </cdr:txBody>
    </cdr:sp>
  </cdr:relSizeAnchor>
  <cdr:relSizeAnchor xmlns:cdr="http://schemas.openxmlformats.org/drawingml/2006/chartDrawing">
    <cdr:from>
      <cdr:x>0.1681</cdr:x>
      <cdr:y>0.30666</cdr:y>
    </cdr:from>
    <cdr:to>
      <cdr:x>0.5045</cdr:x>
      <cdr:y>0.46498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680997" y="873041"/>
          <a:ext cx="1362810" cy="450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CA" sz="1600" b="1" u="none">
              <a:latin typeface="+mn-lt"/>
            </a:rPr>
            <a:t>EXEMPLE</a:t>
          </a:r>
        </a:p>
      </cdr:txBody>
    </cdr:sp>
  </cdr:relSizeAnchor>
  <cdr:relSizeAnchor xmlns:cdr="http://schemas.openxmlformats.org/drawingml/2006/chartDrawing">
    <cdr:from>
      <cdr:x>2.46843E-7</cdr:x>
      <cdr:y>0.75985</cdr:y>
    </cdr:from>
    <cdr:to>
      <cdr:x>0.15633</cdr:x>
      <cdr:y>1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" y="2163231"/>
          <a:ext cx="633307" cy="683683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0.7764</cdr:x>
      <cdr:y>0.63732</cdr:y>
    </cdr:from>
    <cdr:to>
      <cdr:x>0.98902</cdr:x>
      <cdr:y>0.95089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3479800" y="1776506"/>
          <a:ext cx="952978" cy="87406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CA" sz="1600" b="1"/>
            <a:t>Total MRC</a:t>
          </a:r>
        </a:p>
        <a:p xmlns:a="http://schemas.openxmlformats.org/drawingml/2006/main">
          <a:pPr algn="ctr"/>
          <a:r>
            <a:rPr lang="fr-CA" sz="1600" b="1"/>
            <a:t>+ </a:t>
          </a:r>
          <a:r>
            <a:rPr lang="fr-CA" sz="1600" b="1" baseline="0"/>
            <a:t>1.8 </a:t>
          </a:r>
          <a:r>
            <a:rPr lang="fr-CA" sz="1600" b="1"/>
            <a:t>%</a:t>
          </a:r>
        </a:p>
      </cdr:txBody>
    </cdr:sp>
  </cdr:relSizeAnchor>
  <cdr:relSizeAnchor xmlns:cdr="http://schemas.openxmlformats.org/drawingml/2006/chartDrawing">
    <cdr:from>
      <cdr:x>0.22985</cdr:x>
      <cdr:y>0.2862</cdr:y>
    </cdr:from>
    <cdr:to>
      <cdr:x>0.56518</cdr:x>
      <cdr:y>0.44599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934114" y="755712"/>
          <a:ext cx="1362781" cy="4219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CA" sz="1600" b="1" u="none">
              <a:latin typeface="+mn-lt"/>
            </a:rPr>
            <a:t>EXEMPLE</a:t>
          </a:r>
        </a:p>
      </cdr:txBody>
    </cdr:sp>
  </cdr:relSizeAnchor>
  <cdr:relSizeAnchor xmlns:cdr="http://schemas.openxmlformats.org/drawingml/2006/chartDrawing">
    <cdr:from>
      <cdr:x>0</cdr:x>
      <cdr:y>0.74093</cdr:y>
    </cdr:from>
    <cdr:to>
      <cdr:x>0.16968</cdr:x>
      <cdr:y>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2081925"/>
          <a:ext cx="689567" cy="72795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view="pageBreakPreview" zoomScale="90" zoomScaleNormal="130" zoomScaleSheetLayoutView="90" workbookViewId="0">
      <selection activeCell="C35" sqref="C35:D35"/>
    </sheetView>
  </sheetViews>
  <sheetFormatPr baseColWidth="10" defaultRowHeight="12.75" x14ac:dyDescent="0.2"/>
  <cols>
    <col min="7" max="7" width="11.42578125" customWidth="1"/>
    <col min="16" max="16" width="3.85546875" customWidth="1"/>
    <col min="17" max="17" width="10.28515625" customWidth="1"/>
  </cols>
  <sheetData>
    <row r="1" spans="1:24" ht="18" x14ac:dyDescent="0.25">
      <c r="A1" s="64" t="s">
        <v>28</v>
      </c>
      <c r="B1" s="53"/>
      <c r="C1" s="23" t="s">
        <v>27</v>
      </c>
      <c r="D1" s="23"/>
      <c r="E1" s="23"/>
      <c r="F1" s="31"/>
      <c r="G1" s="31"/>
      <c r="I1" s="1"/>
      <c r="J1" s="1"/>
      <c r="K1" s="1"/>
      <c r="L1" s="1"/>
      <c r="M1" s="3"/>
      <c r="N1" s="2"/>
      <c r="O1" s="1"/>
      <c r="P1" s="1"/>
      <c r="Q1" s="5"/>
    </row>
    <row r="2" spans="1:24" ht="13.5" thickBot="1" x14ac:dyDescent="0.25">
      <c r="B2" s="53"/>
      <c r="F2" s="5"/>
      <c r="G2" s="5"/>
      <c r="I2" s="1"/>
      <c r="J2" s="1"/>
      <c r="K2" s="1"/>
      <c r="L2" s="1"/>
      <c r="M2" s="3"/>
      <c r="N2" s="2"/>
      <c r="O2" s="1"/>
      <c r="P2" s="1"/>
      <c r="Q2" s="5"/>
    </row>
    <row r="3" spans="1:24" ht="30" customHeight="1" thickBot="1" x14ac:dyDescent="0.25">
      <c r="A3" s="37"/>
      <c r="B3" s="118" t="s">
        <v>3</v>
      </c>
      <c r="C3" s="119"/>
      <c r="D3" s="124" t="s">
        <v>29</v>
      </c>
      <c r="E3" s="125"/>
      <c r="F3" s="118" t="s">
        <v>4</v>
      </c>
      <c r="G3" s="120"/>
      <c r="H3" s="120"/>
      <c r="I3" s="119"/>
      <c r="J3" s="127" t="s">
        <v>26</v>
      </c>
      <c r="K3" s="128"/>
      <c r="L3" s="129"/>
      <c r="M3" s="118" t="s">
        <v>7</v>
      </c>
      <c r="N3" s="120"/>
      <c r="O3" s="119"/>
      <c r="T3" s="36"/>
      <c r="U3" s="36"/>
      <c r="V3" s="20"/>
      <c r="W3" s="20"/>
    </row>
    <row r="4" spans="1:24" ht="43.5" customHeight="1" thickBot="1" x14ac:dyDescent="0.25">
      <c r="A4" s="38" t="s">
        <v>0</v>
      </c>
      <c r="B4" s="51" t="s">
        <v>9</v>
      </c>
      <c r="C4" s="51" t="s">
        <v>10</v>
      </c>
      <c r="D4" s="51" t="s">
        <v>9</v>
      </c>
      <c r="E4" s="51" t="s">
        <v>10</v>
      </c>
      <c r="F4" s="39" t="s">
        <v>30</v>
      </c>
      <c r="G4" s="41" t="s">
        <v>12</v>
      </c>
      <c r="H4" s="41" t="s">
        <v>5</v>
      </c>
      <c r="I4" s="40" t="s">
        <v>6</v>
      </c>
      <c r="J4" s="61" t="s">
        <v>11</v>
      </c>
      <c r="K4" s="62" t="s">
        <v>12</v>
      </c>
      <c r="L4" s="63" t="s">
        <v>8</v>
      </c>
      <c r="M4" s="39" t="s">
        <v>13</v>
      </c>
      <c r="N4" s="41" t="s">
        <v>12</v>
      </c>
      <c r="O4" s="40" t="s">
        <v>6</v>
      </c>
      <c r="T4" s="4"/>
      <c r="U4" s="4"/>
      <c r="V4" s="27"/>
      <c r="W4" s="24"/>
      <c r="X4" s="4"/>
    </row>
    <row r="5" spans="1:24" x14ac:dyDescent="0.2">
      <c r="A5" s="33" t="s">
        <v>15</v>
      </c>
      <c r="B5" s="83">
        <v>6448</v>
      </c>
      <c r="C5" s="70">
        <v>6570</v>
      </c>
      <c r="D5" s="32">
        <v>15000</v>
      </c>
      <c r="E5" s="32">
        <v>16000</v>
      </c>
      <c r="F5" s="83">
        <v>914.77</v>
      </c>
      <c r="G5" s="70">
        <v>986.09</v>
      </c>
      <c r="H5" s="93">
        <f>G5-F5</f>
        <v>71.32000000000005</v>
      </c>
      <c r="I5" s="87">
        <f>H5/F5</f>
        <v>7.7964952938990181E-2</v>
      </c>
      <c r="J5" s="93">
        <f t="shared" ref="J5:J16" si="0">F5/D5*1000</f>
        <v>60.984666666666669</v>
      </c>
      <c r="K5" s="95">
        <f t="shared" ref="K5:K16" si="1">G5/E5*1000</f>
        <v>61.630625000000002</v>
      </c>
      <c r="L5" s="91">
        <f>(K5-J5)/J5</f>
        <v>1.0592143380303235E-2</v>
      </c>
      <c r="M5" s="55">
        <f t="shared" ref="M5:M16" si="2">F5/B5*1000</f>
        <v>141.86879652605458</v>
      </c>
      <c r="N5" s="55">
        <f t="shared" ref="N5:N16" si="3">G5/C5*1000</f>
        <v>150.08980213089805</v>
      </c>
      <c r="O5" s="56">
        <f>(N5-M5)/M5</f>
        <v>5.7947947724598201E-2</v>
      </c>
      <c r="T5" s="5"/>
      <c r="V5" s="21"/>
      <c r="W5" s="20"/>
    </row>
    <row r="6" spans="1:24" x14ac:dyDescent="0.2">
      <c r="A6" s="34" t="s">
        <v>16</v>
      </c>
      <c r="B6" s="84">
        <v>15312</v>
      </c>
      <c r="C6" s="71">
        <v>15574</v>
      </c>
      <c r="D6" s="29">
        <v>45000</v>
      </c>
      <c r="E6" s="29">
        <v>46000</v>
      </c>
      <c r="F6" s="84">
        <v>2452</v>
      </c>
      <c r="G6" s="71">
        <v>2749.63</v>
      </c>
      <c r="H6" s="85">
        <f>G6-F6</f>
        <v>297.63000000000011</v>
      </c>
      <c r="I6" s="88">
        <f>H6/F6</f>
        <v>0.12138254486133773</v>
      </c>
      <c r="J6" s="85">
        <f t="shared" si="0"/>
        <v>54.488888888888894</v>
      </c>
      <c r="K6" s="96">
        <f t="shared" si="1"/>
        <v>59.774565217391306</v>
      </c>
      <c r="L6" s="90">
        <f t="shared" ref="L6:L16" si="4">(K6-J6)/J6</f>
        <v>9.7004663451308523E-2</v>
      </c>
      <c r="M6" s="57">
        <f t="shared" si="2"/>
        <v>160.13584117032391</v>
      </c>
      <c r="N6" s="57">
        <f t="shared" si="3"/>
        <v>176.5525876460768</v>
      </c>
      <c r="O6" s="58">
        <f>(N6-M6)/M6</f>
        <v>0.10251762725804578</v>
      </c>
      <c r="T6" s="5"/>
      <c r="V6" s="21"/>
      <c r="W6" s="20"/>
    </row>
    <row r="7" spans="1:24" x14ac:dyDescent="0.2">
      <c r="A7" s="34" t="s">
        <v>17</v>
      </c>
      <c r="B7" s="84">
        <v>2545</v>
      </c>
      <c r="C7" s="71">
        <v>2550</v>
      </c>
      <c r="D7" s="29">
        <v>7000</v>
      </c>
      <c r="E7" s="29">
        <v>7000</v>
      </c>
      <c r="F7" s="84">
        <v>408.84</v>
      </c>
      <c r="G7" s="71">
        <v>436.82</v>
      </c>
      <c r="H7" s="85">
        <f t="shared" ref="H7:H15" si="5">G7-F7</f>
        <v>27.980000000000018</v>
      </c>
      <c r="I7" s="88">
        <f t="shared" ref="I7:I15" si="6">H7/F7</f>
        <v>6.8437530574307848E-2</v>
      </c>
      <c r="J7" s="85">
        <f t="shared" si="0"/>
        <v>58.405714285714282</v>
      </c>
      <c r="K7" s="96">
        <f t="shared" si="1"/>
        <v>62.402857142857144</v>
      </c>
      <c r="L7" s="90">
        <f t="shared" si="4"/>
        <v>6.8437530574307875E-2</v>
      </c>
      <c r="M7" s="57">
        <f t="shared" si="2"/>
        <v>160.6444007858546</v>
      </c>
      <c r="N7" s="57">
        <f t="shared" si="3"/>
        <v>171.30196078431374</v>
      </c>
      <c r="O7" s="58">
        <f t="shared" ref="O7:O15" si="7">(N7-M7)/M7</f>
        <v>6.6342555024162267E-2</v>
      </c>
      <c r="T7" s="5"/>
      <c r="V7" s="21"/>
      <c r="W7" s="20"/>
    </row>
    <row r="8" spans="1:24" x14ac:dyDescent="0.2">
      <c r="A8" s="34" t="s">
        <v>18</v>
      </c>
      <c r="B8" s="84">
        <v>7490</v>
      </c>
      <c r="C8" s="71">
        <v>7537</v>
      </c>
      <c r="D8" s="29">
        <v>25000</v>
      </c>
      <c r="E8" s="29">
        <v>26000</v>
      </c>
      <c r="F8" s="84">
        <v>1199.07</v>
      </c>
      <c r="G8" s="71">
        <v>1200.04</v>
      </c>
      <c r="H8" s="85">
        <f t="shared" si="5"/>
        <v>0.97000000000002728</v>
      </c>
      <c r="I8" s="88">
        <f t="shared" si="6"/>
        <v>8.0896027754845618E-4</v>
      </c>
      <c r="J8" s="85">
        <f t="shared" si="0"/>
        <v>47.962800000000001</v>
      </c>
      <c r="K8" s="96">
        <f t="shared" si="1"/>
        <v>46.155384615384612</v>
      </c>
      <c r="L8" s="90">
        <f t="shared" si="4"/>
        <v>-3.7683692040818909E-2</v>
      </c>
      <c r="M8" s="57">
        <f t="shared" si="2"/>
        <v>160.0894526034713</v>
      </c>
      <c r="N8" s="57">
        <f t="shared" si="3"/>
        <v>159.21984874618548</v>
      </c>
      <c r="O8" s="58">
        <f t="shared" si="7"/>
        <v>-5.4319871993051471E-3</v>
      </c>
      <c r="T8" s="5"/>
      <c r="V8" s="21"/>
      <c r="W8" s="20"/>
    </row>
    <row r="9" spans="1:24" x14ac:dyDescent="0.2">
      <c r="A9" s="34" t="s">
        <v>19</v>
      </c>
      <c r="B9" s="84">
        <v>1055</v>
      </c>
      <c r="C9" s="71">
        <v>1057</v>
      </c>
      <c r="D9" s="29">
        <v>3000</v>
      </c>
      <c r="E9" s="29">
        <v>3000</v>
      </c>
      <c r="F9" s="84">
        <v>148.41</v>
      </c>
      <c r="G9" s="71">
        <v>161.28</v>
      </c>
      <c r="H9" s="85">
        <f t="shared" si="5"/>
        <v>12.870000000000005</v>
      </c>
      <c r="I9" s="88">
        <f t="shared" si="6"/>
        <v>8.6719223771983059E-2</v>
      </c>
      <c r="J9" s="85">
        <f t="shared" si="0"/>
        <v>49.47</v>
      </c>
      <c r="K9" s="96">
        <f t="shared" si="1"/>
        <v>53.760000000000005</v>
      </c>
      <c r="L9" s="90">
        <f t="shared" si="4"/>
        <v>8.6719223771983142E-2</v>
      </c>
      <c r="M9" s="57">
        <f t="shared" si="2"/>
        <v>140.67298578199052</v>
      </c>
      <c r="N9" s="57">
        <f t="shared" si="3"/>
        <v>152.58278145695365</v>
      </c>
      <c r="O9" s="58">
        <f t="shared" si="7"/>
        <v>8.4662990614420244E-2</v>
      </c>
      <c r="T9" s="5"/>
      <c r="V9" s="21"/>
      <c r="W9" s="20"/>
    </row>
    <row r="10" spans="1:24" x14ac:dyDescent="0.2">
      <c r="A10" s="34" t="s">
        <v>20</v>
      </c>
      <c r="B10" s="84">
        <v>4113</v>
      </c>
      <c r="C10" s="71">
        <v>4342</v>
      </c>
      <c r="D10" s="29">
        <v>10000</v>
      </c>
      <c r="E10" s="29">
        <v>10500</v>
      </c>
      <c r="F10" s="84">
        <v>714.5</v>
      </c>
      <c r="G10" s="71">
        <v>762.52</v>
      </c>
      <c r="H10" s="85">
        <f t="shared" si="5"/>
        <v>48.019999999999982</v>
      </c>
      <c r="I10" s="88">
        <f t="shared" si="6"/>
        <v>6.720783764870536E-2</v>
      </c>
      <c r="J10" s="85">
        <f t="shared" si="0"/>
        <v>71.45</v>
      </c>
      <c r="K10" s="96">
        <f t="shared" si="1"/>
        <v>72.620952380952389</v>
      </c>
      <c r="L10" s="90">
        <f t="shared" si="4"/>
        <v>1.6388416808290913E-2</v>
      </c>
      <c r="M10" s="57">
        <f t="shared" si="2"/>
        <v>173.71748115730608</v>
      </c>
      <c r="N10" s="57">
        <f t="shared" si="3"/>
        <v>175.61492399815754</v>
      </c>
      <c r="O10" s="58">
        <f t="shared" si="7"/>
        <v>1.092257859261306E-2</v>
      </c>
      <c r="T10" s="5"/>
      <c r="V10" s="21"/>
      <c r="W10" s="20"/>
    </row>
    <row r="11" spans="1:24" x14ac:dyDescent="0.2">
      <c r="A11" s="34" t="s">
        <v>21</v>
      </c>
      <c r="B11" s="84">
        <v>8374</v>
      </c>
      <c r="C11" s="71">
        <v>8481</v>
      </c>
      <c r="D11" s="29">
        <v>25000</v>
      </c>
      <c r="E11" s="29">
        <v>26000</v>
      </c>
      <c r="F11" s="84">
        <v>1500.71</v>
      </c>
      <c r="G11" s="71">
        <v>1483.52</v>
      </c>
      <c r="H11" s="85">
        <f t="shared" si="5"/>
        <v>-17.190000000000055</v>
      </c>
      <c r="I11" s="88">
        <f t="shared" si="6"/>
        <v>-1.1454578166334637E-2</v>
      </c>
      <c r="J11" s="85">
        <f t="shared" si="0"/>
        <v>60.028400000000005</v>
      </c>
      <c r="K11" s="96">
        <f t="shared" si="1"/>
        <v>57.058461538461536</v>
      </c>
      <c r="L11" s="90">
        <f t="shared" si="4"/>
        <v>-4.9475555929168004E-2</v>
      </c>
      <c r="M11" s="57">
        <f t="shared" si="2"/>
        <v>179.21065201815142</v>
      </c>
      <c r="N11" s="57">
        <f t="shared" si="3"/>
        <v>174.92276854144558</v>
      </c>
      <c r="O11" s="58">
        <f t="shared" si="7"/>
        <v>-2.3926498946455169E-2</v>
      </c>
      <c r="T11" s="5"/>
      <c r="V11" s="21"/>
      <c r="W11" s="20"/>
    </row>
    <row r="12" spans="1:24" x14ac:dyDescent="0.2">
      <c r="A12" s="34" t="s">
        <v>22</v>
      </c>
      <c r="B12" s="84">
        <v>1015</v>
      </c>
      <c r="C12" s="71">
        <v>1022</v>
      </c>
      <c r="D12" s="29">
        <v>2500</v>
      </c>
      <c r="E12" s="29">
        <v>2800</v>
      </c>
      <c r="F12" s="84">
        <v>165.95</v>
      </c>
      <c r="G12" s="71">
        <v>188.97</v>
      </c>
      <c r="H12" s="85">
        <f t="shared" si="5"/>
        <v>23.02000000000001</v>
      </c>
      <c r="I12" s="88">
        <f t="shared" si="6"/>
        <v>0.13871648086773131</v>
      </c>
      <c r="J12" s="85">
        <f t="shared" si="0"/>
        <v>66.38</v>
      </c>
      <c r="K12" s="96">
        <f t="shared" si="1"/>
        <v>67.489285714285714</v>
      </c>
      <c r="L12" s="90">
        <f t="shared" si="4"/>
        <v>1.6711143631902962E-2</v>
      </c>
      <c r="M12" s="57">
        <f t="shared" si="2"/>
        <v>163.49753694581278</v>
      </c>
      <c r="N12" s="57">
        <f t="shared" si="3"/>
        <v>184.90215264187867</v>
      </c>
      <c r="O12" s="58">
        <f t="shared" si="7"/>
        <v>0.13091705291658259</v>
      </c>
      <c r="T12" s="5"/>
      <c r="V12" s="21"/>
      <c r="W12" s="20"/>
    </row>
    <row r="13" spans="1:24" x14ac:dyDescent="0.2">
      <c r="A13" s="34" t="s">
        <v>23</v>
      </c>
      <c r="B13" s="84">
        <v>846</v>
      </c>
      <c r="C13" s="71">
        <v>852</v>
      </c>
      <c r="D13" s="29">
        <v>2000</v>
      </c>
      <c r="E13" s="29">
        <v>1996</v>
      </c>
      <c r="F13" s="84">
        <v>154.44999999999999</v>
      </c>
      <c r="G13" s="71">
        <v>151.43</v>
      </c>
      <c r="H13" s="85">
        <f t="shared" si="5"/>
        <v>-3.0199999999999818</v>
      </c>
      <c r="I13" s="88">
        <f t="shared" si="6"/>
        <v>-1.9553253480090529E-2</v>
      </c>
      <c r="J13" s="85">
        <f t="shared" si="0"/>
        <v>77.224999999999994</v>
      </c>
      <c r="K13" s="96">
        <f t="shared" si="1"/>
        <v>75.866733466933866</v>
      </c>
      <c r="L13" s="90">
        <f t="shared" si="4"/>
        <v>-1.7588430340772142E-2</v>
      </c>
      <c r="M13" s="57">
        <f t="shared" si="2"/>
        <v>182.56501182033097</v>
      </c>
      <c r="N13" s="57">
        <f t="shared" si="3"/>
        <v>177.73474178403757</v>
      </c>
      <c r="O13" s="58">
        <f t="shared" si="7"/>
        <v>-2.6457808033047689E-2</v>
      </c>
      <c r="T13" s="5"/>
      <c r="V13" s="21"/>
      <c r="W13" s="20"/>
    </row>
    <row r="14" spans="1:24" x14ac:dyDescent="0.2">
      <c r="A14" s="34" t="s">
        <v>24</v>
      </c>
      <c r="B14" s="84">
        <v>2175</v>
      </c>
      <c r="C14" s="71">
        <v>2183</v>
      </c>
      <c r="D14" s="29">
        <v>5000</v>
      </c>
      <c r="E14" s="29">
        <v>5200</v>
      </c>
      <c r="F14" s="84">
        <v>357.6</v>
      </c>
      <c r="G14" s="71">
        <v>406.23</v>
      </c>
      <c r="H14" s="85">
        <f t="shared" si="5"/>
        <v>48.629999999999995</v>
      </c>
      <c r="I14" s="88">
        <f t="shared" si="6"/>
        <v>0.13598993288590602</v>
      </c>
      <c r="J14" s="85">
        <f t="shared" si="0"/>
        <v>71.52</v>
      </c>
      <c r="K14" s="96">
        <f t="shared" si="1"/>
        <v>78.121153846153859</v>
      </c>
      <c r="L14" s="90">
        <f t="shared" si="4"/>
        <v>9.2298012390294518E-2</v>
      </c>
      <c r="M14" s="57">
        <f t="shared" si="2"/>
        <v>164.41379310344828</v>
      </c>
      <c r="N14" s="57">
        <f t="shared" si="3"/>
        <v>186.0879523591388</v>
      </c>
      <c r="O14" s="58">
        <f t="shared" si="7"/>
        <v>0.13182689144610418</v>
      </c>
      <c r="T14" s="5"/>
      <c r="V14" s="21"/>
      <c r="W14" s="20"/>
    </row>
    <row r="15" spans="1:24" x14ac:dyDescent="0.2">
      <c r="A15" s="34" t="s">
        <v>25</v>
      </c>
      <c r="B15" s="84">
        <v>6042</v>
      </c>
      <c r="C15" s="71">
        <v>6122</v>
      </c>
      <c r="D15" s="29">
        <v>15200</v>
      </c>
      <c r="E15" s="29">
        <v>15400</v>
      </c>
      <c r="F15" s="84">
        <v>1006.53</v>
      </c>
      <c r="G15" s="71">
        <v>995.52</v>
      </c>
      <c r="H15" s="85">
        <f t="shared" si="5"/>
        <v>-11.009999999999991</v>
      </c>
      <c r="I15" s="88">
        <f t="shared" si="6"/>
        <v>-1.0938571130517711E-2</v>
      </c>
      <c r="J15" s="85">
        <f t="shared" si="0"/>
        <v>66.219078947368416</v>
      </c>
      <c r="K15" s="96">
        <f t="shared" si="1"/>
        <v>64.644155844155833</v>
      </c>
      <c r="L15" s="90">
        <f t="shared" si="4"/>
        <v>-2.3783524752199407E-2</v>
      </c>
      <c r="M15" s="57">
        <f t="shared" si="2"/>
        <v>166.58887785501489</v>
      </c>
      <c r="N15" s="57">
        <f t="shared" si="3"/>
        <v>162.61352499183275</v>
      </c>
      <c r="O15" s="58">
        <f t="shared" si="7"/>
        <v>-2.3863254944558515E-2</v>
      </c>
      <c r="T15" s="5"/>
      <c r="V15" s="21"/>
      <c r="W15" s="20"/>
    </row>
    <row r="16" spans="1:24" ht="13.5" thickBot="1" x14ac:dyDescent="0.25">
      <c r="A16" s="35" t="s">
        <v>1</v>
      </c>
      <c r="B16" s="86">
        <f t="shared" ref="B16:G16" si="8">SUM(B5:B15)</f>
        <v>55415</v>
      </c>
      <c r="C16" s="72">
        <f t="shared" si="8"/>
        <v>56290</v>
      </c>
      <c r="D16" s="30">
        <f t="shared" si="8"/>
        <v>154700</v>
      </c>
      <c r="E16" s="30">
        <f t="shared" si="8"/>
        <v>159896</v>
      </c>
      <c r="F16" s="86">
        <f t="shared" si="8"/>
        <v>9022.83</v>
      </c>
      <c r="G16" s="72">
        <f t="shared" si="8"/>
        <v>9522.0500000000011</v>
      </c>
      <c r="H16" s="94">
        <f>G16-F16</f>
        <v>499.22000000000116</v>
      </c>
      <c r="I16" s="89">
        <f>H16/F16</f>
        <v>5.5328538828726813E-2</v>
      </c>
      <c r="J16" s="94">
        <f t="shared" si="0"/>
        <v>58.324692954104719</v>
      </c>
      <c r="K16" s="97">
        <f t="shared" si="1"/>
        <v>59.551520988642622</v>
      </c>
      <c r="L16" s="92">
        <f t="shared" si="4"/>
        <v>2.1034453374718744E-2</v>
      </c>
      <c r="M16" s="59">
        <f t="shared" si="2"/>
        <v>162.82288189118469</v>
      </c>
      <c r="N16" s="59">
        <f t="shared" si="3"/>
        <v>169.16059690886482</v>
      </c>
      <c r="O16" s="60">
        <f t="shared" ref="O16" si="9">(N16-M16)/M16</f>
        <v>3.8923982575837533E-2</v>
      </c>
      <c r="T16" s="5"/>
      <c r="V16" s="21"/>
      <c r="W16" s="20"/>
    </row>
    <row r="17" spans="1:21" ht="13.5" thickBot="1" x14ac:dyDescent="0.25">
      <c r="A17" s="7"/>
      <c r="B17" s="43"/>
      <c r="C17" s="43"/>
      <c r="D17" s="43"/>
      <c r="E17" s="43"/>
      <c r="F17" s="44"/>
      <c r="G17" s="44"/>
      <c r="H17" s="42"/>
      <c r="I17" s="13"/>
      <c r="J17" s="13"/>
      <c r="K17" s="13"/>
      <c r="L17" s="13"/>
      <c r="M17" s="45"/>
      <c r="N17" s="45"/>
      <c r="O17" s="15"/>
      <c r="P17" s="15"/>
      <c r="Q17" s="5"/>
      <c r="S17" s="21"/>
      <c r="T17" s="20"/>
    </row>
    <row r="18" spans="1:21" ht="13.5" thickBot="1" x14ac:dyDescent="0.25">
      <c r="A18" s="37"/>
      <c r="B18" s="121" t="s">
        <v>3</v>
      </c>
      <c r="C18" s="122"/>
      <c r="D18" s="126" t="s">
        <v>29</v>
      </c>
      <c r="E18" s="125"/>
      <c r="F18" s="121" t="s">
        <v>4</v>
      </c>
      <c r="G18" s="123"/>
      <c r="H18" s="123"/>
      <c r="I18" s="122"/>
      <c r="J18" s="130" t="s">
        <v>26</v>
      </c>
      <c r="K18" s="128"/>
      <c r="L18" s="129"/>
      <c r="M18" s="121" t="s">
        <v>7</v>
      </c>
      <c r="N18" s="123"/>
      <c r="O18" s="122"/>
      <c r="Q18" s="5"/>
      <c r="S18" s="25"/>
      <c r="T18" s="20"/>
    </row>
    <row r="19" spans="1:21" ht="45.75" customHeight="1" thickBot="1" x14ac:dyDescent="0.25">
      <c r="A19" s="49" t="s">
        <v>2</v>
      </c>
      <c r="B19" s="50" t="s">
        <v>9</v>
      </c>
      <c r="C19" s="50" t="s">
        <v>10</v>
      </c>
      <c r="D19" s="50" t="s">
        <v>9</v>
      </c>
      <c r="E19" s="50" t="s">
        <v>10</v>
      </c>
      <c r="F19" s="46" t="s">
        <v>14</v>
      </c>
      <c r="G19" s="48" t="s">
        <v>12</v>
      </c>
      <c r="H19" s="48" t="s">
        <v>5</v>
      </c>
      <c r="I19" s="47" t="s">
        <v>6</v>
      </c>
      <c r="J19" s="54" t="s">
        <v>11</v>
      </c>
      <c r="K19" s="65" t="s">
        <v>12</v>
      </c>
      <c r="L19" s="66" t="s">
        <v>8</v>
      </c>
      <c r="M19" s="46" t="s">
        <v>14</v>
      </c>
      <c r="N19" s="48" t="s">
        <v>12</v>
      </c>
      <c r="O19" s="47" t="s">
        <v>6</v>
      </c>
      <c r="Q19" s="11"/>
      <c r="R19" s="11"/>
      <c r="S19" s="28"/>
      <c r="T19" s="26"/>
      <c r="U19" s="11"/>
    </row>
    <row r="20" spans="1:21" x14ac:dyDescent="0.2">
      <c r="A20" s="16" t="s">
        <v>15</v>
      </c>
      <c r="B20" s="67">
        <v>6514</v>
      </c>
      <c r="C20" s="67">
        <v>6636</v>
      </c>
      <c r="D20" s="73">
        <v>15000</v>
      </c>
      <c r="E20" s="32">
        <v>16000</v>
      </c>
      <c r="F20" s="76">
        <v>436.54</v>
      </c>
      <c r="G20" s="76">
        <v>444.57</v>
      </c>
      <c r="H20" s="101">
        <f t="shared" ref="H20:H30" si="10">G20-F20</f>
        <v>8.0299999999999727</v>
      </c>
      <c r="I20" s="77">
        <f t="shared" ref="I20:I30" si="11">H20/F20</f>
        <v>1.8394648829431374E-2</v>
      </c>
      <c r="J20" s="99">
        <f t="shared" ref="J20:J31" si="12">F20/D20*1000</f>
        <v>29.102666666666668</v>
      </c>
      <c r="K20" s="99">
        <f t="shared" ref="K20:K31" si="13">G20/E20*1000</f>
        <v>27.785625</v>
      </c>
      <c r="L20" s="98">
        <f>(K20-J20)/J20</f>
        <v>-4.525501672240808E-2</v>
      </c>
      <c r="M20" s="81">
        <f t="shared" ref="M20:M30" si="14">F20/B20*1000</f>
        <v>67.015658581516746</v>
      </c>
      <c r="N20" s="81">
        <f t="shared" ref="N20:N30" si="15">G20/C20*1000</f>
        <v>66.993670886075961</v>
      </c>
      <c r="O20" s="82">
        <f t="shared" ref="O20:O30" si="16">(N20-M20)/M20</f>
        <v>-3.2809787900598916E-4</v>
      </c>
      <c r="Q20" s="5"/>
      <c r="S20" s="21"/>
      <c r="T20" s="20"/>
    </row>
    <row r="21" spans="1:21" x14ac:dyDescent="0.2">
      <c r="A21" s="17" t="s">
        <v>16</v>
      </c>
      <c r="B21" s="68">
        <v>18434</v>
      </c>
      <c r="C21" s="68">
        <v>18788</v>
      </c>
      <c r="D21" s="74">
        <v>45000</v>
      </c>
      <c r="E21" s="29">
        <v>46000</v>
      </c>
      <c r="F21" s="78">
        <v>940.02</v>
      </c>
      <c r="G21" s="78">
        <v>974.14</v>
      </c>
      <c r="H21" s="102">
        <f t="shared" si="10"/>
        <v>34.120000000000005</v>
      </c>
      <c r="I21" s="52">
        <f t="shared" si="11"/>
        <v>3.6297100061700824E-2</v>
      </c>
      <c r="J21" s="99">
        <f t="shared" si="12"/>
        <v>20.889333333333333</v>
      </c>
      <c r="K21" s="99">
        <f t="shared" si="13"/>
        <v>21.176956521739132</v>
      </c>
      <c r="L21" s="98">
        <f t="shared" ref="L21:L30" si="17">(K21-J21)/J21</f>
        <v>1.3768902234272644E-2</v>
      </c>
      <c r="M21" s="57">
        <f t="shared" si="14"/>
        <v>50.993815775198001</v>
      </c>
      <c r="N21" s="57">
        <f t="shared" si="15"/>
        <v>51.849052586757502</v>
      </c>
      <c r="O21" s="58">
        <f t="shared" si="16"/>
        <v>1.677138293258423E-2</v>
      </c>
      <c r="Q21" s="5"/>
      <c r="S21" s="21"/>
      <c r="T21" s="20"/>
    </row>
    <row r="22" spans="1:21" x14ac:dyDescent="0.2">
      <c r="A22" s="17" t="s">
        <v>17</v>
      </c>
      <c r="B22" s="68">
        <v>2792</v>
      </c>
      <c r="C22" s="68">
        <v>2797</v>
      </c>
      <c r="D22" s="74">
        <v>7000</v>
      </c>
      <c r="E22" s="29">
        <v>7000</v>
      </c>
      <c r="F22" s="78">
        <v>155.9</v>
      </c>
      <c r="G22" s="78">
        <v>151.26</v>
      </c>
      <c r="H22" s="102">
        <f t="shared" si="10"/>
        <v>-4.6400000000000148</v>
      </c>
      <c r="I22" s="52">
        <f t="shared" si="11"/>
        <v>-2.9762668377164944E-2</v>
      </c>
      <c r="J22" s="99">
        <f t="shared" si="12"/>
        <v>22.271428571428572</v>
      </c>
      <c r="K22" s="99">
        <f t="shared" si="13"/>
        <v>21.608571428571427</v>
      </c>
      <c r="L22" s="98">
        <f t="shared" si="17"/>
        <v>-2.9762668377164965E-2</v>
      </c>
      <c r="M22" s="57">
        <f t="shared" si="14"/>
        <v>55.838108882521489</v>
      </c>
      <c r="N22" s="57">
        <f t="shared" si="15"/>
        <v>54.079370754379696</v>
      </c>
      <c r="O22" s="58">
        <f t="shared" si="16"/>
        <v>-3.1497093353251363E-2</v>
      </c>
      <c r="Q22" s="5"/>
      <c r="S22" s="21"/>
      <c r="T22" s="20"/>
    </row>
    <row r="23" spans="1:21" x14ac:dyDescent="0.2">
      <c r="A23" s="17" t="s">
        <v>18</v>
      </c>
      <c r="B23" s="68">
        <v>9474</v>
      </c>
      <c r="C23" s="68">
        <v>9508</v>
      </c>
      <c r="D23" s="74">
        <v>25000</v>
      </c>
      <c r="E23" s="29">
        <v>26000</v>
      </c>
      <c r="F23" s="78">
        <v>512.61</v>
      </c>
      <c r="G23" s="78">
        <v>521.98</v>
      </c>
      <c r="H23" s="102">
        <f t="shared" si="10"/>
        <v>9.3700000000000045</v>
      </c>
      <c r="I23" s="52">
        <f t="shared" si="11"/>
        <v>1.8279003530949463E-2</v>
      </c>
      <c r="J23" s="99">
        <f t="shared" si="12"/>
        <v>20.5044</v>
      </c>
      <c r="K23" s="99">
        <f t="shared" si="13"/>
        <v>20.076153846153847</v>
      </c>
      <c r="L23" s="98">
        <f t="shared" si="17"/>
        <v>-2.0885573527933188E-2</v>
      </c>
      <c r="M23" s="57">
        <f t="shared" si="14"/>
        <v>54.107029765674476</v>
      </c>
      <c r="N23" s="57">
        <f t="shared" si="15"/>
        <v>54.899032393773666</v>
      </c>
      <c r="O23" s="58">
        <f t="shared" si="16"/>
        <v>1.4637702929345372E-2</v>
      </c>
      <c r="Q23" s="5"/>
      <c r="S23" s="21"/>
      <c r="T23" s="20"/>
    </row>
    <row r="24" spans="1:21" x14ac:dyDescent="0.2">
      <c r="A24" s="17" t="s">
        <v>19</v>
      </c>
      <c r="B24" s="68">
        <v>1063</v>
      </c>
      <c r="C24" s="68">
        <v>1065</v>
      </c>
      <c r="D24" s="74">
        <v>3000</v>
      </c>
      <c r="E24" s="29">
        <v>3000</v>
      </c>
      <c r="F24" s="78">
        <v>49.48</v>
      </c>
      <c r="G24" s="78">
        <v>58.99</v>
      </c>
      <c r="H24" s="102">
        <f t="shared" si="10"/>
        <v>9.5100000000000051</v>
      </c>
      <c r="I24" s="52">
        <f t="shared" si="11"/>
        <v>0.19219886822958782</v>
      </c>
      <c r="J24" s="99">
        <f t="shared" si="12"/>
        <v>16.493333333333332</v>
      </c>
      <c r="K24" s="99">
        <f t="shared" si="13"/>
        <v>19.663333333333334</v>
      </c>
      <c r="L24" s="98">
        <f t="shared" si="17"/>
        <v>0.19219886822958782</v>
      </c>
      <c r="M24" s="57">
        <f t="shared" si="14"/>
        <v>46.547507055503289</v>
      </c>
      <c r="N24" s="57">
        <f t="shared" si="15"/>
        <v>55.389671361502351</v>
      </c>
      <c r="O24" s="58">
        <f t="shared" si="16"/>
        <v>0.18995999711554173</v>
      </c>
      <c r="Q24" s="5"/>
      <c r="S24" s="21"/>
      <c r="T24" s="20"/>
    </row>
    <row r="25" spans="1:21" x14ac:dyDescent="0.2">
      <c r="A25" s="17" t="s">
        <v>20</v>
      </c>
      <c r="B25" s="68">
        <v>4343</v>
      </c>
      <c r="C25" s="68">
        <v>4547</v>
      </c>
      <c r="D25" s="74">
        <v>10000</v>
      </c>
      <c r="E25" s="29">
        <v>10500</v>
      </c>
      <c r="F25" s="78">
        <v>252.58</v>
      </c>
      <c r="G25" s="78">
        <v>256.31</v>
      </c>
      <c r="H25" s="102">
        <f t="shared" si="10"/>
        <v>3.7299999999999898</v>
      </c>
      <c r="I25" s="52">
        <f t="shared" si="11"/>
        <v>1.4767598384670162E-2</v>
      </c>
      <c r="J25" s="99">
        <f t="shared" si="12"/>
        <v>25.258000000000003</v>
      </c>
      <c r="K25" s="99">
        <f t="shared" si="13"/>
        <v>24.410476190476192</v>
      </c>
      <c r="L25" s="98">
        <f t="shared" si="17"/>
        <v>-3.3554668205076028E-2</v>
      </c>
      <c r="M25" s="57">
        <f t="shared" si="14"/>
        <v>58.157955330416769</v>
      </c>
      <c r="N25" s="57">
        <f t="shared" si="15"/>
        <v>56.369034528260393</v>
      </c>
      <c r="O25" s="58">
        <f t="shared" si="16"/>
        <v>-3.0759692152051391E-2</v>
      </c>
      <c r="Q25" s="5"/>
      <c r="S25" s="21"/>
      <c r="T25" s="20"/>
    </row>
    <row r="26" spans="1:21" x14ac:dyDescent="0.2">
      <c r="A26" s="17" t="s">
        <v>21</v>
      </c>
      <c r="B26" s="68">
        <v>8991</v>
      </c>
      <c r="C26" s="68">
        <v>9099</v>
      </c>
      <c r="D26" s="74">
        <v>25000</v>
      </c>
      <c r="E26" s="29">
        <v>26000</v>
      </c>
      <c r="F26" s="78">
        <v>460.71</v>
      </c>
      <c r="G26" s="78">
        <v>535.36</v>
      </c>
      <c r="H26" s="102">
        <f t="shared" si="10"/>
        <v>74.650000000000034</v>
      </c>
      <c r="I26" s="52">
        <f t="shared" si="11"/>
        <v>0.16203251503114766</v>
      </c>
      <c r="J26" s="99">
        <f t="shared" si="12"/>
        <v>18.428399999999996</v>
      </c>
      <c r="K26" s="99">
        <f t="shared" si="13"/>
        <v>20.590769230769233</v>
      </c>
      <c r="L26" s="98">
        <f t="shared" si="17"/>
        <v>0.11733895676071916</v>
      </c>
      <c r="M26" s="57">
        <f t="shared" si="14"/>
        <v>51.241241241241241</v>
      </c>
      <c r="N26" s="57">
        <f t="shared" si="15"/>
        <v>58.83723486097373</v>
      </c>
      <c r="O26" s="58">
        <f t="shared" si="16"/>
        <v>0.14823984422959088</v>
      </c>
      <c r="Q26" s="5"/>
      <c r="S26" s="21"/>
      <c r="T26" s="20"/>
    </row>
    <row r="27" spans="1:21" x14ac:dyDescent="0.2">
      <c r="A27" s="17" t="s">
        <v>22</v>
      </c>
      <c r="B27" s="68">
        <v>1015</v>
      </c>
      <c r="C27" s="68">
        <v>1037</v>
      </c>
      <c r="D27" s="74">
        <v>2500</v>
      </c>
      <c r="E27" s="29">
        <v>2800</v>
      </c>
      <c r="F27" s="78">
        <v>51.32</v>
      </c>
      <c r="G27" s="78">
        <v>55.5</v>
      </c>
      <c r="H27" s="102">
        <f t="shared" si="10"/>
        <v>4.18</v>
      </c>
      <c r="I27" s="52">
        <f t="shared" si="11"/>
        <v>8.1449727201870603E-2</v>
      </c>
      <c r="J27" s="99">
        <f t="shared" si="12"/>
        <v>20.528000000000002</v>
      </c>
      <c r="K27" s="99">
        <f t="shared" si="13"/>
        <v>19.821428571428569</v>
      </c>
      <c r="L27" s="98">
        <f t="shared" si="17"/>
        <v>-3.4419886426901442E-2</v>
      </c>
      <c r="M27" s="57">
        <f t="shared" si="14"/>
        <v>50.561576354679801</v>
      </c>
      <c r="N27" s="57">
        <f t="shared" si="15"/>
        <v>53.51976856316297</v>
      </c>
      <c r="O27" s="58">
        <f t="shared" si="16"/>
        <v>5.850672431041342E-2</v>
      </c>
      <c r="Q27" s="5"/>
      <c r="S27" s="21"/>
      <c r="T27" s="20"/>
    </row>
    <row r="28" spans="1:21" x14ac:dyDescent="0.2">
      <c r="A28" s="17" t="s">
        <v>23</v>
      </c>
      <c r="B28" s="68">
        <v>846</v>
      </c>
      <c r="C28" s="68">
        <v>852</v>
      </c>
      <c r="D28" s="74">
        <v>2000</v>
      </c>
      <c r="E28" s="29">
        <v>1996</v>
      </c>
      <c r="F28" s="78">
        <v>44.67</v>
      </c>
      <c r="G28" s="78">
        <v>48.87</v>
      </c>
      <c r="H28" s="102">
        <f t="shared" si="10"/>
        <v>4.1999999999999957</v>
      </c>
      <c r="I28" s="52">
        <f t="shared" si="11"/>
        <v>9.4022834116856857E-2</v>
      </c>
      <c r="J28" s="99">
        <f t="shared" si="12"/>
        <v>22.335000000000001</v>
      </c>
      <c r="K28" s="99">
        <f t="shared" si="13"/>
        <v>24.483967935871743</v>
      </c>
      <c r="L28" s="98">
        <f t="shared" si="17"/>
        <v>9.6215264646149171E-2</v>
      </c>
      <c r="M28" s="57">
        <f t="shared" si="14"/>
        <v>52.801418439716315</v>
      </c>
      <c r="N28" s="57">
        <f t="shared" si="15"/>
        <v>57.359154929577457</v>
      </c>
      <c r="O28" s="58">
        <f t="shared" si="16"/>
        <v>8.631844796110423E-2</v>
      </c>
      <c r="Q28" s="5"/>
      <c r="S28" s="21"/>
      <c r="T28" s="20"/>
    </row>
    <row r="29" spans="1:21" x14ac:dyDescent="0.2">
      <c r="A29" s="17" t="s">
        <v>24</v>
      </c>
      <c r="B29" s="68">
        <v>2199</v>
      </c>
      <c r="C29" s="68">
        <v>2195</v>
      </c>
      <c r="D29" s="74">
        <v>5000</v>
      </c>
      <c r="E29" s="29">
        <v>5200</v>
      </c>
      <c r="F29" s="78">
        <v>93.65</v>
      </c>
      <c r="G29" s="78">
        <v>118.3</v>
      </c>
      <c r="H29" s="102">
        <f t="shared" si="10"/>
        <v>24.649999999999991</v>
      </c>
      <c r="I29" s="52">
        <f t="shared" si="11"/>
        <v>0.26321409503470355</v>
      </c>
      <c r="J29" s="99">
        <f t="shared" si="12"/>
        <v>18.73</v>
      </c>
      <c r="K29" s="99">
        <f t="shared" si="13"/>
        <v>22.75</v>
      </c>
      <c r="L29" s="98">
        <f t="shared" si="17"/>
        <v>0.2146289375333689</v>
      </c>
      <c r="M29" s="57">
        <f t="shared" si="14"/>
        <v>42.587539790814013</v>
      </c>
      <c r="N29" s="57">
        <f t="shared" si="15"/>
        <v>53.89521640091116</v>
      </c>
      <c r="O29" s="58">
        <f t="shared" si="16"/>
        <v>0.26551607971813801</v>
      </c>
      <c r="Q29" s="5"/>
      <c r="S29" s="21"/>
      <c r="T29" s="20"/>
    </row>
    <row r="30" spans="1:21" x14ac:dyDescent="0.2">
      <c r="A30" s="17" t="s">
        <v>25</v>
      </c>
      <c r="B30" s="68">
        <v>6723</v>
      </c>
      <c r="C30" s="68">
        <v>6793</v>
      </c>
      <c r="D30" s="74">
        <v>15200</v>
      </c>
      <c r="E30" s="29">
        <v>15400</v>
      </c>
      <c r="F30" s="78">
        <v>336.6</v>
      </c>
      <c r="G30" s="78">
        <v>341.23</v>
      </c>
      <c r="H30" s="102">
        <f t="shared" si="10"/>
        <v>4.6299999999999955</v>
      </c>
      <c r="I30" s="52">
        <f t="shared" si="11"/>
        <v>1.3755199049316682E-2</v>
      </c>
      <c r="J30" s="99">
        <f t="shared" si="12"/>
        <v>22.144736842105267</v>
      </c>
      <c r="K30" s="99">
        <f t="shared" si="13"/>
        <v>22.157792207792209</v>
      </c>
      <c r="L30" s="98">
        <f t="shared" si="17"/>
        <v>5.8954711361115016E-4</v>
      </c>
      <c r="M30" s="57">
        <f t="shared" si="14"/>
        <v>50.066934404283806</v>
      </c>
      <c r="N30" s="57">
        <f t="shared" si="15"/>
        <v>50.23259237450317</v>
      </c>
      <c r="O30" s="58">
        <f t="shared" si="16"/>
        <v>3.3087300468947816E-3</v>
      </c>
      <c r="Q30" s="5"/>
      <c r="S30" s="21"/>
      <c r="T30" s="20"/>
    </row>
    <row r="31" spans="1:21" ht="13.5" thickBot="1" x14ac:dyDescent="0.25">
      <c r="A31" s="18" t="s">
        <v>1</v>
      </c>
      <c r="B31" s="69">
        <f t="shared" ref="B31:G31" si="18">SUM(B20:B30)</f>
        <v>62394</v>
      </c>
      <c r="C31" s="69">
        <f t="shared" si="18"/>
        <v>63317</v>
      </c>
      <c r="D31" s="75">
        <f t="shared" si="18"/>
        <v>154700</v>
      </c>
      <c r="E31" s="30">
        <f t="shared" si="18"/>
        <v>159896</v>
      </c>
      <c r="F31" s="79">
        <f t="shared" si="18"/>
        <v>3334.0800000000004</v>
      </c>
      <c r="G31" s="79">
        <f t="shared" si="18"/>
        <v>3506.5099999999998</v>
      </c>
      <c r="H31" s="103">
        <f>G31-F31</f>
        <v>172.42999999999938</v>
      </c>
      <c r="I31" s="80">
        <f>H31/F31</f>
        <v>5.1717415298972835E-2</v>
      </c>
      <c r="J31" s="99">
        <f t="shared" si="12"/>
        <v>21.551906916612801</v>
      </c>
      <c r="K31" s="100">
        <f t="shared" si="13"/>
        <v>21.929941962275475</v>
      </c>
      <c r="L31" s="98">
        <f t="shared" ref="L31" si="19">(K31-J31)/J31</f>
        <v>1.7540677357476633E-2</v>
      </c>
      <c r="M31" s="59">
        <f>F31/B31*1000</f>
        <v>53.435907298778737</v>
      </c>
      <c r="N31" s="59">
        <f>G31/C31*1000</f>
        <v>55.380229638169837</v>
      </c>
      <c r="O31" s="60">
        <f>(N31-M31)/M31</f>
        <v>3.6386063934869067E-2</v>
      </c>
      <c r="Q31" s="5"/>
      <c r="S31" s="21"/>
      <c r="T31" s="20"/>
    </row>
    <row r="32" spans="1:21" x14ac:dyDescent="0.2">
      <c r="A32" s="7"/>
      <c r="B32" s="6"/>
      <c r="C32" s="6"/>
      <c r="D32" s="6"/>
      <c r="E32" s="6"/>
      <c r="F32" s="8"/>
      <c r="G32" s="8"/>
      <c r="H32" s="7"/>
      <c r="I32" s="13"/>
      <c r="J32" s="13"/>
      <c r="K32" s="13"/>
      <c r="L32" s="13"/>
      <c r="M32" s="9"/>
      <c r="N32" s="10"/>
      <c r="O32" s="1"/>
      <c r="P32" s="1"/>
      <c r="Q32" s="19"/>
      <c r="R32" s="20"/>
      <c r="S32" s="20"/>
      <c r="T32" s="20"/>
    </row>
    <row r="33" spans="1:21" ht="13.5" customHeight="1" x14ac:dyDescent="0.2">
      <c r="A33" s="7"/>
      <c r="B33" s="6"/>
      <c r="C33" s="6"/>
      <c r="D33" s="6"/>
      <c r="E33" s="6"/>
      <c r="F33" s="8"/>
      <c r="G33" s="8"/>
      <c r="H33" s="7"/>
      <c r="I33" s="13"/>
      <c r="J33" s="13"/>
      <c r="K33" s="13"/>
      <c r="L33" s="13"/>
      <c r="M33" s="9"/>
      <c r="N33" s="10"/>
      <c r="O33" s="1"/>
      <c r="P33" s="1"/>
      <c r="Q33" s="19"/>
    </row>
    <row r="34" spans="1:21" x14ac:dyDescent="0.2">
      <c r="A34" s="134"/>
      <c r="B34" s="134"/>
      <c r="C34" s="135"/>
      <c r="D34" s="135"/>
      <c r="E34" s="135"/>
      <c r="F34" s="135"/>
      <c r="G34" s="135"/>
      <c r="H34" s="114"/>
      <c r="I34" s="114"/>
      <c r="J34" s="114"/>
      <c r="K34" s="104"/>
      <c r="L34" s="104"/>
      <c r="M34" s="104"/>
      <c r="Q34" s="19"/>
      <c r="R34" s="110"/>
      <c r="S34" s="114"/>
      <c r="T34" s="115"/>
      <c r="U34" s="115"/>
    </row>
    <row r="35" spans="1:21" ht="34.5" customHeight="1" x14ac:dyDescent="0.2">
      <c r="A35" s="134"/>
      <c r="B35" s="134"/>
      <c r="C35" s="116"/>
      <c r="D35" s="117"/>
      <c r="E35" s="116"/>
      <c r="F35" s="117"/>
      <c r="G35" s="105"/>
      <c r="H35" s="105"/>
      <c r="I35" s="105"/>
      <c r="J35" s="106"/>
      <c r="K35" s="105"/>
      <c r="L35" s="105"/>
      <c r="M35" s="106"/>
      <c r="Q35" s="5"/>
      <c r="R35" s="110"/>
      <c r="S35" s="111"/>
      <c r="T35" s="111"/>
      <c r="U35" s="111"/>
    </row>
    <row r="36" spans="1:21" x14ac:dyDescent="0.2">
      <c r="A36" s="131"/>
      <c r="B36" s="132"/>
      <c r="C36" s="133"/>
      <c r="D36" s="132"/>
      <c r="E36" s="133"/>
      <c r="F36" s="132"/>
      <c r="G36" s="107"/>
      <c r="H36" s="108"/>
      <c r="I36" s="108"/>
      <c r="J36" s="109"/>
      <c r="K36" s="108"/>
      <c r="L36" s="108"/>
      <c r="M36" s="109"/>
      <c r="Q36" s="5"/>
      <c r="R36" s="112"/>
      <c r="S36" s="113"/>
      <c r="T36" s="113"/>
      <c r="U36" s="107"/>
    </row>
    <row r="37" spans="1:21" x14ac:dyDescent="0.2">
      <c r="A37" s="131"/>
      <c r="B37" s="132"/>
      <c r="C37" s="133"/>
      <c r="D37" s="132"/>
      <c r="E37" s="133"/>
      <c r="F37" s="132"/>
      <c r="G37" s="107"/>
      <c r="H37" s="108"/>
      <c r="I37" s="108"/>
      <c r="J37" s="109"/>
      <c r="K37" s="108"/>
      <c r="L37" s="108"/>
      <c r="M37" s="109"/>
      <c r="Q37" s="5"/>
      <c r="R37" s="112"/>
      <c r="S37" s="113"/>
      <c r="T37" s="113"/>
      <c r="U37" s="107"/>
    </row>
    <row r="38" spans="1:21" x14ac:dyDescent="0.2">
      <c r="A38" s="131"/>
      <c r="B38" s="132"/>
      <c r="C38" s="133"/>
      <c r="D38" s="132"/>
      <c r="E38" s="133"/>
      <c r="F38" s="132"/>
      <c r="G38" s="107"/>
      <c r="H38" s="108"/>
      <c r="I38" s="108"/>
      <c r="J38" s="109"/>
      <c r="K38" s="108"/>
      <c r="L38" s="108"/>
      <c r="M38" s="109"/>
      <c r="Q38" s="8"/>
      <c r="R38" s="112"/>
      <c r="S38" s="113"/>
      <c r="T38" s="113"/>
      <c r="U38" s="107"/>
    </row>
    <row r="39" spans="1:21" x14ac:dyDescent="0.2">
      <c r="B39" s="53"/>
      <c r="C39" s="53"/>
      <c r="D39" s="53"/>
      <c r="E39" s="53"/>
      <c r="F39" s="5"/>
      <c r="G39" s="5"/>
      <c r="I39" s="1"/>
      <c r="J39" s="1"/>
      <c r="K39" s="1"/>
      <c r="L39" s="1"/>
      <c r="M39" s="22"/>
      <c r="N39" s="22"/>
      <c r="O39" s="14"/>
      <c r="P39" s="14"/>
      <c r="Q39" s="12"/>
      <c r="R39" s="112"/>
      <c r="S39" s="113"/>
      <c r="T39" s="113"/>
      <c r="U39" s="107"/>
    </row>
    <row r="40" spans="1:21" x14ac:dyDescent="0.2">
      <c r="B40" s="53"/>
      <c r="C40" s="53"/>
      <c r="D40" s="53"/>
      <c r="E40" s="53"/>
      <c r="F40" s="5"/>
      <c r="G40" s="5"/>
      <c r="I40" s="1"/>
      <c r="O40" s="1"/>
      <c r="P40" s="1"/>
      <c r="Q40" s="5"/>
    </row>
    <row r="41" spans="1:21" x14ac:dyDescent="0.2">
      <c r="B41" s="53"/>
      <c r="C41" s="53"/>
      <c r="D41" s="53"/>
      <c r="E41" s="53"/>
      <c r="F41" s="5"/>
      <c r="G41" s="5"/>
      <c r="I41" s="1"/>
      <c r="O41" s="1"/>
      <c r="P41" s="1"/>
      <c r="Q41" s="5"/>
    </row>
  </sheetData>
  <mergeCells count="25">
    <mergeCell ref="E36:F36"/>
    <mergeCell ref="E37:F37"/>
    <mergeCell ref="E38:F38"/>
    <mergeCell ref="A34:B35"/>
    <mergeCell ref="C34:G34"/>
    <mergeCell ref="A37:B37"/>
    <mergeCell ref="A38:B38"/>
    <mergeCell ref="A36:B36"/>
    <mergeCell ref="C36:D36"/>
    <mergeCell ref="C37:D37"/>
    <mergeCell ref="C38:D38"/>
    <mergeCell ref="S34:U34"/>
    <mergeCell ref="C35:D35"/>
    <mergeCell ref="E35:F35"/>
    <mergeCell ref="B3:C3"/>
    <mergeCell ref="F3:I3"/>
    <mergeCell ref="M3:O3"/>
    <mergeCell ref="B18:C18"/>
    <mergeCell ref="F18:I18"/>
    <mergeCell ref="M18:O18"/>
    <mergeCell ref="D3:E3"/>
    <mergeCell ref="D18:E18"/>
    <mergeCell ref="J3:L3"/>
    <mergeCell ref="J18:L18"/>
    <mergeCell ref="H34:J34"/>
  </mergeCells>
  <pageMargins left="0.23622047244094491" right="0.23622047244094491" top="0.74803149606299213" bottom="0.74803149606299213" header="0.31496062992125984" footer="0.31496062992125984"/>
  <pageSetup paperSize="5" orientation="landscape" verticalDpi="0" r:id="rId1"/>
  <headerFooter>
    <oddHeader>&amp;L&amp;"Arial,Gras"&amp;14Statistiques sur les matières résiduelles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Exemple</vt:lpstr>
    </vt:vector>
  </TitlesOfParts>
  <Company>Bureau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Annie Lalonde</cp:lastModifiedBy>
  <cp:lastPrinted>2015-03-23T14:01:04Z</cp:lastPrinted>
  <dcterms:created xsi:type="dcterms:W3CDTF">2010-08-12T13:57:44Z</dcterms:created>
  <dcterms:modified xsi:type="dcterms:W3CDTF">2015-04-07T12:33:19Z</dcterms:modified>
</cp:coreProperties>
</file>